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CONTABLE\"/>
    </mc:Choice>
  </mc:AlternateContent>
  <bookViews>
    <workbookView xWindow="0" yWindow="0" windowWidth="20730" windowHeight="11760" tabRatio="863" activeTab="12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EA!$A$1:$E$219</definedName>
    <definedName name="_xlnm.Print_Area" localSheetId="1">ESF!$A$1:$I$142</definedName>
    <definedName name="_xlnm.Print_Area" localSheetId="12">'Memoria (I)'!$A$1:$H$41</definedName>
  </definedNames>
  <calcPr calcId="162913"/>
</workbook>
</file>

<file path=xl/calcChain.xml><?xml version="1.0" encoding="utf-8"?>
<calcChain xmlns="http://schemas.openxmlformats.org/spreadsheetml/2006/main"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0" i="59" l="1"/>
  <c r="D60" i="59"/>
  <c r="C60" i="59"/>
  <c r="D15" i="63" l="1"/>
  <c r="D26" i="64"/>
  <c r="C79" i="62" l="1"/>
  <c r="C78" i="62" s="1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14" i="59"/>
  <c r="F14" i="59" s="1"/>
  <c r="G14" i="59" s="1"/>
</calcChain>
</file>

<file path=xl/sharedStrings.xml><?xml version="1.0" encoding="utf-8"?>
<sst xmlns="http://schemas.openxmlformats.org/spreadsheetml/2006/main" count="873" uniqueCount="631">
  <si>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</si>
  <si>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</si>
  <si>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</si>
  <si>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</si>
  <si>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</si>
  <si>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</si>
  <si>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</si>
  <si>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</si>
  <si>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</si>
  <si>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</si>
  <si>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</si>
  <si>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</si>
  <si>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</si>
  <si>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</si>
  <si>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</si>
  <si>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</si>
  <si>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</si>
  <si>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</si>
  <si>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</si>
  <si>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</si>
  <si>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</si>
  <si>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</si>
  <si>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</si>
  <si>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</si>
  <si>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</si>
  <si>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</si>
  <si>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</si>
  <si>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</si>
  <si>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</si>
  <si>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</si>
  <si>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</si>
  <si>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</si>
  <si>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</si>
  <si>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</si>
  <si>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</si>
  <si>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</si>
  <si>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</si>
  <si>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</si>
  <si>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</si>
  <si>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</si>
  <si>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</si>
  <si>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</si>
  <si>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</si>
  <si>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</si>
  <si>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</si>
  <si>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</si>
  <si>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</si>
  <si>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</si>
  <si>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</si>
  <si>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</si>
  <si>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</si>
  <si>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</si>
  <si>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</si>
  <si>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</si>
  <si>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</si>
  <si>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</si>
  <si>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</si>
  <si>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</si>
  <si>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</si>
  <si>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</si>
  <si>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</si>
  <si>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</si>
  <si>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</si>
  <si>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</si>
  <si>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</si>
  <si>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</si>
  <si>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</si>
  <si>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</si>
  <si>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</si>
  <si>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</si>
  <si>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</si>
  <si>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</si>
  <si>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</si>
  <si>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</si>
  <si>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</si>
  <si>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</si>
  <si>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</si>
  <si>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</si>
  <si>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</si>
  <si>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</si>
  <si>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</si>
  <si>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</si>
  <si>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</si>
  <si>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</si>
  <si>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</si>
  <si>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</si>
  <si>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</si>
  <si>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</si>
  <si>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</si>
  <si>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</si>
  <si>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</si>
  <si>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</si>
  <si>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</si>
  <si>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</si>
  <si>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</si>
  <si>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</si>
  <si>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</si>
  <si>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</si>
  <si>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</si>
  <si>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</si>
  <si>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</si>
  <si>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</si>
  <si>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</si>
  <si>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</si>
  <si>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</si>
  <si>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</si>
  <si>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</si>
  <si>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</si>
  <si>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</si>
  <si>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</si>
  <si>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</si>
  <si>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</si>
  <si>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</si>
  <si>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</si>
  <si>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</si>
  <si>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</si>
  <si>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</si>
  <si>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</si>
  <si>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</si>
  <si>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</si>
  <si>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</si>
  <si>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</si>
  <si>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</si>
  <si>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</si>
  <si>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</si>
  <si>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</si>
  <si>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</si>
  <si>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</si>
  <si>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</si>
  <si>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</si>
  <si>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</si>
  <si>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</si>
  <si>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</si>
  <si>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</si>
  <si>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</si>
  <si>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</si>
  <si>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</si>
  <si>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</si>
  <si>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</si>
  <si>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</si>
  <si>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</si>
  <si>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</si>
  <si>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</si>
  <si>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</si>
  <si>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</si>
  <si>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</si>
  <si>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</si>
  <si>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</si>
  <si>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</si>
  <si>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</si>
  <si>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</si>
  <si>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</si>
  <si>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</si>
  <si>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</si>
  <si>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</si>
  <si>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</si>
  <si>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</si>
  <si>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</si>
  <si>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</si>
  <si>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</si>
  <si>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</si>
  <si>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</si>
  <si>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</si>
  <si>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</si>
  <si>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</si>
  <si>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</si>
  <si>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</si>
  <si>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</si>
  <si>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</si>
  <si>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</si>
  <si>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</si>
  <si>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</si>
  <si>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</si>
  <si>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</si>
  <si>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</si>
  <si>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</si>
  <si>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</si>
  <si>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</si>
  <si>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</si>
  <si>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</si>
  <si>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</si>
  <si>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</si>
  <si>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</si>
  <si>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</si>
  <si>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</si>
  <si>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</si>
  <si>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</si>
  <si>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</si>
  <si>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</si>
  <si>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</si>
  <si>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</si>
  <si>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</si>
  <si>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</si>
  <si>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</si>
  <si>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</si>
  <si>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</si>
  <si>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</si>
  <si>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</si>
  <si>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</si>
  <si>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</si>
  <si>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</si>
  <si>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</si>
  <si>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</si>
  <si>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</si>
  <si>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</si>
  <si>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</si>
  <si>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</si>
  <si>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</si>
  <si>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</si>
  <si>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</si>
  <si>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</si>
  <si>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</si>
  <si>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</si>
  <si>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</si>
  <si>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</si>
  <si>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</si>
  <si>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</si>
  <si>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</si>
  <si>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</si>
  <si>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</si>
  <si>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</si>
  <si>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</si>
  <si>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</si>
  <si>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</si>
  <si>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</si>
  <si>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</si>
  <si>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</si>
  <si>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</si>
  <si>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</si>
  <si>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</si>
  <si>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</si>
  <si>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</si>
  <si>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</si>
  <si>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</si>
  <si>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</si>
  <si>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</si>
  <si>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</si>
  <si>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</si>
  <si>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</si>
  <si>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</si>
  <si>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</si>
  <si>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</si>
  <si>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</si>
  <si>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</si>
  <si>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</si>
  <si>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</si>
  <si>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</si>
  <si>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</si>
  <si>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</si>
  <si>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</si>
  <si>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</si>
  <si>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</si>
  <si>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</si>
  <si>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</si>
  <si>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</si>
  <si>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</si>
  <si>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</si>
  <si>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</si>
  <si>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</si>
  <si>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</si>
  <si>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</si>
  <si>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</si>
  <si>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</si>
  <si>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</si>
  <si>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</si>
  <si>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</si>
  <si>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</si>
  <si>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</si>
  <si>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</si>
  <si>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</si>
  <si>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</si>
  <si>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</si>
  <si>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</si>
  <si>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</si>
  <si>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</si>
  <si>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</si>
  <si>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</si>
  <si>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</si>
  <si>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</si>
  <si>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</si>
  <si>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</si>
  <si>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</si>
  <si>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</si>
  <si>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</si>
  <si>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</si>
  <si>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</si>
  <si>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</si>
  <si>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</si>
  <si>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</si>
  <si>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</si>
  <si>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</si>
  <si>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</si>
  <si>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</si>
  <si>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</si>
  <si>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</si>
  <si>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</si>
  <si>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</si>
  <si>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</si>
  <si>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</si>
  <si>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</si>
  <si>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</si>
  <si>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</si>
  <si>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</si>
  <si>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</si>
  <si>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</si>
  <si>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</si>
  <si>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</si>
  <si>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</si>
  <si>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</si>
  <si>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</si>
  <si>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</si>
  <si>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</si>
  <si>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</si>
  <si>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</si>
  <si>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</si>
  <si>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</si>
  <si>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</si>
  <si>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</si>
  <si>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</si>
  <si>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</si>
  <si>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</si>
  <si>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</si>
  <si>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</si>
  <si>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</si>
  <si>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</si>
  <si>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</si>
  <si>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</si>
  <si>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</si>
  <si>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</si>
  <si>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</si>
  <si>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</si>
  <si>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</si>
  <si>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</si>
  <si>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</si>
  <si>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</si>
  <si>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</si>
  <si>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</si>
  <si>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</si>
  <si>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</si>
  <si>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</si>
  <si>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</si>
  <si>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</si>
  <si>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</si>
  <si>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</si>
  <si>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</si>
  <si>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</si>
  <si>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</si>
  <si>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</si>
  <si>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</si>
  <si>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</si>
  <si>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</si>
  <si>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</si>
  <si>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</si>
  <si>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</si>
  <si>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</si>
  <si>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</si>
  <si>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</si>
  <si>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</si>
  <si>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</si>
  <si>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</si>
  <si>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</si>
  <si>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</si>
  <si>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</si>
  <si>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</si>
  <si>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</si>
  <si>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</si>
  <si>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</si>
  <si>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</si>
  <si>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</si>
  <si>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</si>
  <si>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</si>
  <si>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</si>
  <si>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</si>
  <si>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</si>
  <si>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</si>
  <si>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</si>
  <si>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</si>
  <si>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</si>
  <si>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</si>
  <si>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</si>
  <si>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</si>
  <si>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</si>
  <si>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</si>
  <si>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</si>
  <si>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</si>
  <si>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</si>
  <si>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</si>
  <si>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</si>
  <si>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</si>
  <si>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</si>
  <si>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</si>
  <si>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</si>
  <si>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</si>
  <si>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</si>
  <si>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</si>
  <si>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</si>
  <si>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</si>
  <si>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</si>
  <si>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</si>
  <si>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</si>
  <si>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</si>
  <si>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</si>
  <si>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</si>
  <si>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</si>
  <si>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</si>
  <si>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</si>
  <si>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</si>
  <si>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</si>
  <si>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</si>
  <si>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</si>
  <si>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</si>
  <si>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</si>
  <si>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</si>
  <si>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</si>
  <si>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</si>
  <si>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</si>
  <si>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</si>
  <si>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</si>
  <si>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</si>
  <si>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</si>
  <si>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</si>
  <si>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</si>
  <si>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</si>
  <si>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</si>
  <si>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</si>
  <si>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</si>
  <si>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</si>
  <si>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</si>
  <si>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</si>
  <si>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</si>
  <si>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</si>
  <si>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</si>
  <si>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</si>
  <si>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</si>
  <si>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</si>
  <si>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</si>
  <si>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</si>
  <si>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</si>
  <si>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</si>
  <si>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</si>
  <si>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</si>
  <si>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</si>
  <si>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</si>
  <si>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</si>
  <si>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</si>
  <si>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</si>
  <si>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</si>
  <si>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</si>
  <si>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</si>
  <si>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</si>
  <si>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</si>
  <si>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</si>
  <si>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</si>
  <si>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</si>
  <si>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</si>
  <si>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</si>
  <si>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</si>
  <si>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</si>
  <si>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</si>
  <si>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</si>
  <si>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</si>
  <si>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</si>
  <si>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</si>
  <si>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</si>
  <si>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</si>
  <si>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</si>
  <si>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</si>
  <si>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</si>
  <si>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</si>
  <si>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</si>
  <si>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</si>
  <si>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</si>
  <si>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</si>
  <si>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</si>
  <si>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</si>
  <si>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</si>
  <si>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</si>
  <si>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</si>
  <si>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</si>
  <si>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</si>
  <si>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</si>
  <si>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</si>
  <si>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</si>
  <si>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</si>
  <si>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</si>
  <si>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</si>
  <si>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</si>
  <si>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</si>
  <si>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</si>
  <si>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</si>
  <si>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</si>
  <si>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</si>
  <si>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</si>
  <si>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</si>
  <si>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</si>
  <si>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</si>
  <si>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</si>
  <si>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</si>
  <si>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</si>
  <si>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</si>
  <si>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</si>
  <si>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</si>
  <si>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</si>
  <si>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</si>
  <si>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</si>
  <si>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</si>
  <si>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</si>
  <si>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</si>
  <si>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</si>
  <si>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</si>
  <si>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</si>
  <si>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</si>
  <si>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</si>
  <si>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</si>
  <si>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</si>
  <si>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</si>
  <si>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</si>
  <si>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</si>
  <si>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</si>
  <si>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</si>
  <si>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</si>
  <si>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</si>
  <si>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</si>
  <si>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</si>
  <si>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</si>
  <si>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</si>
  <si>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</si>
  <si>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</si>
  <si>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</si>
  <si>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</si>
  <si>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</si>
  <si>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</si>
  <si>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</si>
  <si>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</si>
  <si>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</si>
  <si>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</si>
  <si>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</si>
  <si>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</si>
  <si>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</si>
  <si>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</si>
  <si>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</si>
  <si>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</si>
  <si>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</si>
  <si>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</si>
  <si>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</si>
  <si>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</si>
  <si>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</si>
  <si>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</si>
  <si>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</si>
  <si>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</si>
  <si>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</si>
  <si>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</si>
  <si>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</si>
  <si>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</si>
  <si>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</si>
  <si>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</si>
  <si>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</si>
  <si>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</si>
  <si>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</si>
  <si>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</si>
  <si>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</si>
  <si>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</si>
  <si>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</si>
  <si>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</si>
  <si>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</si>
  <si>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</si>
  <si>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</si>
  <si>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</si>
  <si>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</si>
  <si>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</si>
  <si>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</si>
  <si>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</si>
  <si>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</si>
  <si>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</si>
  <si>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</si>
  <si>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</si>
  <si>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</si>
  <si>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</si>
  <si>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</si>
  <si>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</si>
  <si>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</si>
  <si>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</si>
  <si>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</si>
  <si>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</si>
  <si>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</si>
  <si>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</si>
  <si>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</si>
  <si>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</si>
  <si>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</si>
  <si>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</si>
  <si>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</si>
  <si>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</si>
  <si>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</si>
  <si>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</si>
  <si>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</si>
  <si>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</si>
  <si>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</si>
  <si>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</si>
  <si>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</si>
  <si>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</si>
  <si>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</si>
  <si>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</si>
  <si>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</si>
  <si>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</si>
  <si>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</si>
  <si>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</si>
  <si>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</si>
  <si>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</si>
  <si>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</si>
  <si>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</si>
  <si>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</si>
  <si>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</si>
  <si>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</si>
  <si>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</si>
  <si>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</si>
  <si>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</si>
  <si>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</si>
  <si>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</si>
  <si>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</si>
  <si>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</si>
  <si>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</si>
  <si>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</si>
  <si>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</si>
  <si>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</si>
  <si>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</si>
  <si>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</si>
  <si>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</si>
  <si>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</si>
  <si>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JUNTA MUNICIPAL DE AGUA POTABLE Y ALCANTARILLADO DE SAN FELIPE, GTO.</t>
  </si>
  <si>
    <t>Correspondiente 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</si>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</sst>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6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49" t="s">
        <v>628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629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view="pageBreakPreview" zoomScale="60" zoomScaleNormal="100" workbookViewId="0">
      <selection activeCell="D21" sqref="D21"/>
    </sheetView>
  </sheetViews>
  <sheetFormatPr baseColWidth="10" defaultColWidth="11.42578125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55" t="s">
        <v>628</v>
      </c>
      <c r="B1" s="155"/>
      <c r="C1" s="155"/>
      <c r="D1" s="155"/>
    </row>
    <row r="2" spans="1:4" s="94" customFormat="1" ht="18.95" customHeight="1" x14ac:dyDescent="0.25">
      <c r="A2" s="155" t="s">
        <v>624</v>
      </c>
      <c r="B2" s="155"/>
      <c r="C2" s="155"/>
      <c r="D2" s="155"/>
    </row>
    <row r="3" spans="1:4" s="94" customFormat="1" ht="18.95" customHeight="1" x14ac:dyDescent="0.25">
      <c r="A3" s="155" t="s">
        <v>629</v>
      </c>
      <c r="B3" s="155"/>
      <c r="C3" s="155"/>
      <c r="D3" s="155"/>
    </row>
    <row r="4" spans="1:4" s="97" customFormat="1" ht="18.95" customHeight="1" x14ac:dyDescent="0.2">
      <c r="A4" s="156" t="s">
        <v>620</v>
      </c>
      <c r="B4" s="156"/>
      <c r="C4" s="156"/>
      <c r="D4" s="156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43574593.270000003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10432100.4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10432100.4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33142492.870000005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view="pageBreakPreview" zoomScale="60" zoomScaleNormal="100" workbookViewId="0">
      <selection activeCell="E34" sqref="E34"/>
    </sheetView>
  </sheetViews>
  <sheetFormatPr baseColWidth="10" defaultColWidth="11.42578125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57" t="s">
        <v>628</v>
      </c>
      <c r="B1" s="157"/>
      <c r="C1" s="157"/>
      <c r="D1" s="157"/>
    </row>
    <row r="2" spans="1:4" s="124" customFormat="1" ht="18.95" customHeight="1" x14ac:dyDescent="0.25">
      <c r="A2" s="157" t="s">
        <v>625</v>
      </c>
      <c r="B2" s="157"/>
      <c r="C2" s="157"/>
      <c r="D2" s="157"/>
    </row>
    <row r="3" spans="1:4" s="124" customFormat="1" ht="18.95" customHeight="1" x14ac:dyDescent="0.25">
      <c r="A3" s="157" t="s">
        <v>629</v>
      </c>
      <c r="B3" s="157"/>
      <c r="C3" s="157"/>
      <c r="D3" s="157"/>
    </row>
    <row r="4" spans="1:4" s="125" customFormat="1" x14ac:dyDescent="0.2">
      <c r="A4" s="158"/>
      <c r="B4" s="158"/>
      <c r="C4" s="158"/>
      <c r="D4" s="158"/>
    </row>
    <row r="5" spans="1:4" x14ac:dyDescent="0.2">
      <c r="A5" s="126" t="s">
        <v>168</v>
      </c>
      <c r="B5" s="127"/>
      <c r="C5" s="128"/>
      <c r="D5" s="129">
        <v>32447460.98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1215492.1099999999</v>
      </c>
    </row>
    <row r="8" spans="1:4" x14ac:dyDescent="0.2">
      <c r="A8" s="110"/>
      <c r="B8" s="135" t="s">
        <v>166</v>
      </c>
      <c r="C8" s="112">
        <v>0</v>
      </c>
      <c r="D8" s="136"/>
    </row>
    <row r="9" spans="1:4" x14ac:dyDescent="0.2">
      <c r="A9" s="110"/>
      <c r="B9" s="135" t="s">
        <v>165</v>
      </c>
      <c r="C9" s="112">
        <v>0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0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251571.03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963921.08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0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567869.25</v>
      </c>
    </row>
    <row r="27" spans="1:4" x14ac:dyDescent="0.2">
      <c r="A27" s="110"/>
      <c r="B27" s="135" t="s">
        <v>133</v>
      </c>
      <c r="C27" s="112">
        <v>253817.59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6" x14ac:dyDescent="0.2">
      <c r="A33" s="110"/>
      <c r="B33" s="138" t="s">
        <v>148</v>
      </c>
      <c r="C33" s="120">
        <v>314051.65999999997</v>
      </c>
      <c r="D33" s="137"/>
    </row>
    <row r="34" spans="1:6" x14ac:dyDescent="0.2">
      <c r="A34" s="130"/>
      <c r="B34" s="139"/>
      <c r="C34" s="140"/>
      <c r="D34" s="141"/>
    </row>
    <row r="35" spans="1:6" x14ac:dyDescent="0.2">
      <c r="A35" s="127" t="s">
        <v>147</v>
      </c>
      <c r="B35" s="127"/>
      <c r="C35" s="128"/>
      <c r="D35" s="129">
        <f>+D5-D7+D26</f>
        <v>31799838.120000001</v>
      </c>
      <c r="F35" s="143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1" orientation="portrait" r:id="rId1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activeCell="B9" sqref="B9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54" t="s">
        <v>628</v>
      </c>
      <c r="B1" s="159"/>
      <c r="C1" s="159"/>
      <c r="D1" s="159"/>
      <c r="E1" s="159"/>
      <c r="F1" s="159"/>
      <c r="G1" s="84" t="s">
        <v>288</v>
      </c>
      <c r="H1" s="85">
        <f>'Notas a los Edos Financieros'!E1</f>
        <v>2018</v>
      </c>
    </row>
    <row r="2" spans="1:10" ht="18.95" customHeight="1" x14ac:dyDescent="0.2">
      <c r="A2" s="154" t="s">
        <v>626</v>
      </c>
      <c r="B2" s="159"/>
      <c r="C2" s="159"/>
      <c r="D2" s="159"/>
      <c r="E2" s="159"/>
      <c r="F2" s="159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0" t="s">
        <v>629</v>
      </c>
      <c r="B3" s="161"/>
      <c r="C3" s="161"/>
      <c r="D3" s="161"/>
      <c r="E3" s="161"/>
      <c r="F3" s="161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f>C9+D9+E9</f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f t="shared" ref="F10:F34" si="0">C10+D10+E10</f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f t="shared" si="0"/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f t="shared" si="0"/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f t="shared" si="0"/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f t="shared" si="0"/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f t="shared" si="0"/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f t="shared" si="0"/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f t="shared" si="0"/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f t="shared" si="0"/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f t="shared" si="0"/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f t="shared" si="0"/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f t="shared" si="0"/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f t="shared" si="0"/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f t="shared" si="0"/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f t="shared" si="0"/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f t="shared" si="0"/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f t="shared" si="0"/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f t="shared" si="0"/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f t="shared" si="0"/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f t="shared" si="0"/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f t="shared" si="0"/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f t="shared" si="0"/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f t="shared" si="0"/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f t="shared" si="0"/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f t="shared" si="0"/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view="pageBreakPreview" topLeftCell="A7" zoomScaleSheetLayoutView="100" workbookViewId="0">
      <selection activeCell="A41" sqref="A41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2" t="s">
        <v>40</v>
      </c>
      <c r="B5" s="162"/>
      <c r="C5" s="162"/>
      <c r="D5" s="162"/>
      <c r="E5" s="16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3" t="s">
        <v>44</v>
      </c>
      <c r="C10" s="163"/>
      <c r="D10" s="163"/>
      <c r="E10" s="16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3" t="s">
        <v>48</v>
      </c>
      <c r="C12" s="163"/>
      <c r="D12" s="163"/>
      <c r="E12" s="163"/>
    </row>
    <row r="13" spans="1:8" s="11" customFormat="1" ht="26.1" customHeight="1" x14ac:dyDescent="0.2">
      <c r="A13" s="29" t="s">
        <v>49</v>
      </c>
      <c r="B13" s="163" t="s">
        <v>50</v>
      </c>
      <c r="C13" s="163"/>
      <c r="D13" s="163"/>
      <c r="E13" s="16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4" t="s">
        <v>56</v>
      </c>
      <c r="C22" s="164"/>
      <c r="D22" s="164"/>
      <c r="E22" s="16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  <row r="41" spans="1:8" x14ac:dyDescent="0.2">
      <c r="A41" s="34" t="s">
        <v>630</v>
      </c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view="pageBreakPreview" topLeftCell="A75" zoomScale="60" zoomScaleNormal="100" workbookViewId="0">
      <selection activeCell="C64" sqref="C64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16" style="76" customWidth="1"/>
    <col min="10" max="16384" width="9.140625" style="76"/>
  </cols>
  <sheetData>
    <row r="1" spans="1:8" s="72" customFormat="1" ht="18.95" customHeight="1" x14ac:dyDescent="0.25">
      <c r="A1" s="152" t="s">
        <v>628</v>
      </c>
      <c r="B1" s="153"/>
      <c r="C1" s="153"/>
      <c r="D1" s="153"/>
      <c r="E1" s="153"/>
      <c r="F1" s="153"/>
      <c r="G1" s="70" t="s">
        <v>288</v>
      </c>
      <c r="H1" s="81">
        <v>2018</v>
      </c>
    </row>
    <row r="2" spans="1:8" s="72" customFormat="1" ht="18.95" customHeight="1" x14ac:dyDescent="0.25">
      <c r="A2" s="152" t="s">
        <v>289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2" t="s">
        <v>629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1051808.49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5757.6</v>
      </c>
      <c r="D15" s="80">
        <v>5044.92</v>
      </c>
      <c r="E15" s="80">
        <v>5136.04</v>
      </c>
      <c r="F15" s="80">
        <v>6537.81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11932688.630000001</v>
      </c>
      <c r="D16" s="80">
        <v>11577206.939999999</v>
      </c>
      <c r="E16" s="80">
        <v>11227663.57</v>
      </c>
      <c r="F16" s="80">
        <v>10981339.619999999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44757.13</v>
      </c>
      <c r="D20" s="80">
        <v>44757.13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1633091.82</v>
      </c>
      <c r="D25" s="80">
        <v>1633091.82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741658.84</v>
      </c>
    </row>
    <row r="40" spans="1:8" x14ac:dyDescent="0.2">
      <c r="A40" s="78">
        <v>1151</v>
      </c>
      <c r="B40" s="76" t="s">
        <v>323</v>
      </c>
      <c r="C40" s="80">
        <v>741658.84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24583644.600000001</v>
      </c>
      <c r="D52" s="80">
        <f t="shared" ref="D52:E52" si="0">SUM(D53:D59)</f>
        <v>0</v>
      </c>
      <c r="E52" s="80">
        <f t="shared" si="0"/>
        <v>0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2602148.98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0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21981495.620000001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>SUM(C61:C68)</f>
        <v>4325980.59</v>
      </c>
      <c r="D60" s="80">
        <f>SUM(D61:D68)</f>
        <v>219151.37</v>
      </c>
      <c r="E60" s="80">
        <f>SUM(E61:E68)</f>
        <v>-1261252.5500000003</v>
      </c>
    </row>
    <row r="61" spans="1:9" x14ac:dyDescent="0.2">
      <c r="A61" s="78">
        <v>1241</v>
      </c>
      <c r="B61" s="76" t="s">
        <v>337</v>
      </c>
      <c r="C61" s="80">
        <v>1463037.07</v>
      </c>
      <c r="D61" s="80">
        <v>82939.62</v>
      </c>
      <c r="E61" s="80">
        <v>-571801.89</v>
      </c>
    </row>
    <row r="62" spans="1:9" x14ac:dyDescent="0.2">
      <c r="A62" s="78">
        <v>1242</v>
      </c>
      <c r="B62" s="76" t="s">
        <v>338</v>
      </c>
      <c r="C62" s="80">
        <v>17474.14</v>
      </c>
      <c r="D62" s="80">
        <v>1747.41</v>
      </c>
      <c r="E62" s="80">
        <v>-4570.54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1043327.91</v>
      </c>
      <c r="D64" s="80">
        <v>42564.65</v>
      </c>
      <c r="E64" s="80">
        <v>-271359.69</v>
      </c>
    </row>
    <row r="65" spans="1:9" x14ac:dyDescent="0.2">
      <c r="A65" s="78">
        <v>1245</v>
      </c>
      <c r="B65" s="76" t="s">
        <v>341</v>
      </c>
      <c r="C65" s="80">
        <v>94451.72</v>
      </c>
      <c r="D65" s="80">
        <v>905.17</v>
      </c>
      <c r="E65" s="80">
        <v>-3620.68</v>
      </c>
    </row>
    <row r="66" spans="1:9" x14ac:dyDescent="0.2">
      <c r="A66" s="78">
        <v>1246</v>
      </c>
      <c r="B66" s="76" t="s">
        <v>342</v>
      </c>
      <c r="C66" s="80">
        <v>1707689.75</v>
      </c>
      <c r="D66" s="80">
        <v>90994.52</v>
      </c>
      <c r="E66" s="80">
        <v>-409899.75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346662.24</v>
      </c>
      <c r="D72" s="80">
        <f t="shared" ref="D72:E72" si="1">SUM(D73:D77)</f>
        <v>34666.22</v>
      </c>
      <c r="E72" s="80">
        <f t="shared" si="1"/>
        <v>0</v>
      </c>
    </row>
    <row r="73" spans="1:9" x14ac:dyDescent="0.2">
      <c r="A73" s="78">
        <v>1251</v>
      </c>
      <c r="B73" s="76" t="s">
        <v>347</v>
      </c>
      <c r="C73" s="80">
        <v>346662.24</v>
      </c>
      <c r="D73" s="80">
        <v>34666.22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0</v>
      </c>
      <c r="D78" s="80">
        <f t="shared" ref="D78:E78" si="2">SUM(D79:D84)</f>
        <v>0</v>
      </c>
      <c r="E78" s="80">
        <f t="shared" si="2"/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4019719.71</v>
      </c>
      <c r="D101" s="80">
        <f t="shared" ref="D101:E101" si="3">SUM(D102:D110)</f>
        <v>0</v>
      </c>
      <c r="E101" s="80">
        <f t="shared" si="3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7660.22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94.88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-0.01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4011785.31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179.31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4">SUM(D112:D114)</f>
        <v>0</v>
      </c>
      <c r="E111" s="80">
        <f t="shared" si="4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SheetLayoutView="110" workbookViewId="0">
      <pane ySplit="2" topLeftCell="A30" activePane="bottomLeft" state="frozen"/>
      <selection activeCell="A14" sqref="A14:B14"/>
      <selection pane="bottomLeft" activeCell="B2" sqref="B2"/>
    </sheetView>
  </sheetViews>
  <sheetFormatPr baseColWidth="10" defaultColWidth="11.42578125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view="pageBreakPreview" topLeftCell="A166" zoomScale="60" zoomScaleNormal="100" workbookViewId="0">
      <selection sqref="A1:C1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0" style="76" customWidth="1"/>
    <col min="6" max="16384" width="9.140625" style="76"/>
  </cols>
  <sheetData>
    <row r="1" spans="1:5" s="82" customFormat="1" ht="18.95" customHeight="1" x14ac:dyDescent="0.25">
      <c r="A1" s="150" t="s">
        <v>628</v>
      </c>
      <c r="B1" s="150"/>
      <c r="C1" s="150"/>
      <c r="D1" s="70" t="s">
        <v>288</v>
      </c>
      <c r="E1" s="81"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">
        <v>629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32591305.109999999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31855316.010000002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31855316.010000002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306551.27</v>
      </c>
    </row>
    <row r="33" spans="1:3" x14ac:dyDescent="0.2">
      <c r="A33" s="78">
        <v>4151</v>
      </c>
      <c r="B33" s="76" t="s">
        <v>430</v>
      </c>
      <c r="C33" s="80">
        <v>306551.27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0</v>
      </c>
    </row>
    <row r="37" spans="1:3" x14ac:dyDescent="0.2">
      <c r="A37" s="78">
        <v>4160</v>
      </c>
      <c r="B37" s="76" t="s">
        <v>434</v>
      </c>
      <c r="C37" s="80">
        <f>SUM(C38:C46)</f>
        <v>429437.82999999996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43780.67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0</v>
      </c>
    </row>
    <row r="46" spans="1:3" x14ac:dyDescent="0.2">
      <c r="A46" s="78">
        <v>4169</v>
      </c>
      <c r="B46" s="76" t="s">
        <v>443</v>
      </c>
      <c r="C46" s="80">
        <v>385657.16</v>
      </c>
    </row>
    <row r="47" spans="1:3" x14ac:dyDescent="0.2">
      <c r="A47" s="78">
        <v>4170</v>
      </c>
      <c r="B47" s="76" t="s">
        <v>444</v>
      </c>
      <c r="C47" s="80">
        <f>SUM(C48:C51)</f>
        <v>0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0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551187.76</v>
      </c>
    </row>
    <row r="56" spans="1:3" x14ac:dyDescent="0.2">
      <c r="A56" s="78">
        <v>4210</v>
      </c>
      <c r="B56" s="76" t="s">
        <v>453</v>
      </c>
      <c r="C56" s="80">
        <f>SUM(C57:C59)</f>
        <v>551187.76</v>
      </c>
    </row>
    <row r="57" spans="1:3" x14ac:dyDescent="0.2">
      <c r="A57" s="78">
        <v>4211</v>
      </c>
      <c r="B57" s="76" t="s">
        <v>454</v>
      </c>
      <c r="C57" s="80">
        <v>338258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212929.76</v>
      </c>
    </row>
    <row r="60" spans="1:3" x14ac:dyDescent="0.2">
      <c r="A60" s="78">
        <v>4220</v>
      </c>
      <c r="B60" s="76" t="s">
        <v>457</v>
      </c>
      <c r="C60" s="80">
        <f>SUM(C61:C66)</f>
        <v>0</v>
      </c>
    </row>
    <row r="61" spans="1:3" x14ac:dyDescent="0.2">
      <c r="A61" s="78">
        <v>4221</v>
      </c>
      <c r="B61" s="76" t="s">
        <v>458</v>
      </c>
      <c r="C61" s="80">
        <v>0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0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31799838.120000001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22546020.530000001</v>
      </c>
      <c r="D97" s="83">
        <f>C97/$C$96</f>
        <v>0.70899796549027216</v>
      </c>
    </row>
    <row r="98" spans="1:4" x14ac:dyDescent="0.2">
      <c r="A98" s="78">
        <v>5110</v>
      </c>
      <c r="B98" s="76" t="s">
        <v>487</v>
      </c>
      <c r="C98" s="80">
        <f>SUM(C99:C104)</f>
        <v>11054024.540000001</v>
      </c>
      <c r="D98" s="83">
        <f t="shared" ref="D98:D161" si="0">C98/$C$96</f>
        <v>0.34761260413611189</v>
      </c>
    </row>
    <row r="99" spans="1:4" x14ac:dyDescent="0.2">
      <c r="A99" s="78">
        <v>5111</v>
      </c>
      <c r="B99" s="76" t="s">
        <v>488</v>
      </c>
      <c r="C99" s="80">
        <v>6654057.2199999997</v>
      </c>
      <c r="D99" s="83">
        <f t="shared" si="0"/>
        <v>0.20924814758145063</v>
      </c>
    </row>
    <row r="100" spans="1:4" x14ac:dyDescent="0.2">
      <c r="A100" s="78">
        <v>5112</v>
      </c>
      <c r="B100" s="76" t="s">
        <v>489</v>
      </c>
      <c r="C100" s="80">
        <v>0</v>
      </c>
      <c r="D100" s="83">
        <f t="shared" si="0"/>
        <v>0</v>
      </c>
    </row>
    <row r="101" spans="1:4" x14ac:dyDescent="0.2">
      <c r="A101" s="78">
        <v>5113</v>
      </c>
      <c r="B101" s="76" t="s">
        <v>490</v>
      </c>
      <c r="C101" s="80">
        <v>1081788.72</v>
      </c>
      <c r="D101" s="83">
        <f t="shared" si="0"/>
        <v>3.4018686381916713E-2</v>
      </c>
    </row>
    <row r="102" spans="1:4" x14ac:dyDescent="0.2">
      <c r="A102" s="78">
        <v>5114</v>
      </c>
      <c r="B102" s="76" t="s">
        <v>491</v>
      </c>
      <c r="C102" s="80">
        <v>1559905.3</v>
      </c>
      <c r="D102" s="83">
        <f t="shared" si="0"/>
        <v>4.9053875498156152E-2</v>
      </c>
    </row>
    <row r="103" spans="1:4" x14ac:dyDescent="0.2">
      <c r="A103" s="78">
        <v>5115</v>
      </c>
      <c r="B103" s="76" t="s">
        <v>492</v>
      </c>
      <c r="C103" s="80">
        <v>1758273.3</v>
      </c>
      <c r="D103" s="83">
        <f t="shared" si="0"/>
        <v>5.5291894674588359E-2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2340296.92</v>
      </c>
      <c r="D105" s="83">
        <f t="shared" si="0"/>
        <v>7.3594617405555521E-2</v>
      </c>
    </row>
    <row r="106" spans="1:4" x14ac:dyDescent="0.2">
      <c r="A106" s="78">
        <v>5121</v>
      </c>
      <c r="B106" s="76" t="s">
        <v>495</v>
      </c>
      <c r="C106" s="80">
        <v>252781.79</v>
      </c>
      <c r="D106" s="83">
        <f t="shared" si="0"/>
        <v>7.9491533587718773E-3</v>
      </c>
    </row>
    <row r="107" spans="1:4" x14ac:dyDescent="0.2">
      <c r="A107" s="78">
        <v>5122</v>
      </c>
      <c r="B107" s="76" t="s">
        <v>496</v>
      </c>
      <c r="C107" s="80">
        <v>38637.360000000001</v>
      </c>
      <c r="D107" s="83">
        <f t="shared" si="0"/>
        <v>1.2150175058815676E-3</v>
      </c>
    </row>
    <row r="108" spans="1:4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4" x14ac:dyDescent="0.2">
      <c r="A109" s="78">
        <v>5124</v>
      </c>
      <c r="B109" s="76" t="s">
        <v>498</v>
      </c>
      <c r="C109" s="80">
        <v>1436958.28</v>
      </c>
      <c r="D109" s="83">
        <f t="shared" si="0"/>
        <v>4.5187597326045756E-2</v>
      </c>
    </row>
    <row r="110" spans="1:4" x14ac:dyDescent="0.2">
      <c r="A110" s="78">
        <v>5125</v>
      </c>
      <c r="B110" s="76" t="s">
        <v>499</v>
      </c>
      <c r="C110" s="80">
        <v>1977.42</v>
      </c>
      <c r="D110" s="83">
        <f t="shared" si="0"/>
        <v>6.2183335416299916E-5</v>
      </c>
    </row>
    <row r="111" spans="1:4" x14ac:dyDescent="0.2">
      <c r="A111" s="78">
        <v>5126</v>
      </c>
      <c r="B111" s="76" t="s">
        <v>500</v>
      </c>
      <c r="C111" s="80">
        <v>422037.44</v>
      </c>
      <c r="D111" s="83">
        <f t="shared" si="0"/>
        <v>1.3271685170452685E-2</v>
      </c>
    </row>
    <row r="112" spans="1:4" x14ac:dyDescent="0.2">
      <c r="A112" s="78">
        <v>5127</v>
      </c>
      <c r="B112" s="76" t="s">
        <v>501</v>
      </c>
      <c r="C112" s="80">
        <v>25257.81</v>
      </c>
      <c r="D112" s="83">
        <f t="shared" si="0"/>
        <v>7.9427479802529264E-4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162646.82</v>
      </c>
      <c r="D114" s="83">
        <f t="shared" si="0"/>
        <v>5.1147059109620399E-3</v>
      </c>
    </row>
    <row r="115" spans="1:4" x14ac:dyDescent="0.2">
      <c r="A115" s="78">
        <v>5130</v>
      </c>
      <c r="B115" s="76" t="s">
        <v>504</v>
      </c>
      <c r="C115" s="80">
        <f>SUM(C116:C124)</f>
        <v>9151699.0700000003</v>
      </c>
      <c r="D115" s="83">
        <f t="shared" si="0"/>
        <v>0.28779074394860471</v>
      </c>
    </row>
    <row r="116" spans="1:4" x14ac:dyDescent="0.2">
      <c r="A116" s="78">
        <v>5131</v>
      </c>
      <c r="B116" s="76" t="s">
        <v>505</v>
      </c>
      <c r="C116" s="80">
        <v>5992282.79</v>
      </c>
      <c r="D116" s="83">
        <f t="shared" si="0"/>
        <v>0.18843752497693531</v>
      </c>
    </row>
    <row r="117" spans="1:4" x14ac:dyDescent="0.2">
      <c r="A117" s="78">
        <v>5132</v>
      </c>
      <c r="B117" s="76" t="s">
        <v>506</v>
      </c>
      <c r="C117" s="80">
        <v>700</v>
      </c>
      <c r="D117" s="83">
        <f t="shared" si="0"/>
        <v>2.201269067340774E-5</v>
      </c>
    </row>
    <row r="118" spans="1:4" x14ac:dyDescent="0.2">
      <c r="A118" s="78">
        <v>5133</v>
      </c>
      <c r="B118" s="76" t="s">
        <v>507</v>
      </c>
      <c r="C118" s="80">
        <v>1099876.99</v>
      </c>
      <c r="D118" s="83">
        <f t="shared" si="0"/>
        <v>3.4587502799526826E-2</v>
      </c>
    </row>
    <row r="119" spans="1:4" x14ac:dyDescent="0.2">
      <c r="A119" s="78">
        <v>5134</v>
      </c>
      <c r="B119" s="76" t="s">
        <v>508</v>
      </c>
      <c r="C119" s="80">
        <v>141494.98000000001</v>
      </c>
      <c r="D119" s="83">
        <f t="shared" si="0"/>
        <v>4.4495503236857362E-3</v>
      </c>
    </row>
    <row r="120" spans="1:4" x14ac:dyDescent="0.2">
      <c r="A120" s="78">
        <v>5135</v>
      </c>
      <c r="B120" s="76" t="s">
        <v>509</v>
      </c>
      <c r="C120" s="80">
        <v>244382.11</v>
      </c>
      <c r="D120" s="83">
        <f t="shared" si="0"/>
        <v>7.6850111336352923E-3</v>
      </c>
    </row>
    <row r="121" spans="1:4" x14ac:dyDescent="0.2">
      <c r="A121" s="78">
        <v>5136</v>
      </c>
      <c r="B121" s="76" t="s">
        <v>510</v>
      </c>
      <c r="C121" s="80">
        <v>71924.97</v>
      </c>
      <c r="D121" s="83">
        <f t="shared" si="0"/>
        <v>2.2618030232916166E-3</v>
      </c>
    </row>
    <row r="122" spans="1:4" x14ac:dyDescent="0.2">
      <c r="A122" s="78">
        <v>5137</v>
      </c>
      <c r="B122" s="76" t="s">
        <v>511</v>
      </c>
      <c r="C122" s="80">
        <v>39428.120000000003</v>
      </c>
      <c r="D122" s="83">
        <f t="shared" si="0"/>
        <v>1.2398842991342876E-3</v>
      </c>
    </row>
    <row r="123" spans="1:4" x14ac:dyDescent="0.2">
      <c r="A123" s="78">
        <v>5138</v>
      </c>
      <c r="B123" s="76" t="s">
        <v>512</v>
      </c>
      <c r="C123" s="80">
        <v>36904.559999999998</v>
      </c>
      <c r="D123" s="83">
        <f t="shared" si="0"/>
        <v>1.1605266624545947E-3</v>
      </c>
    </row>
    <row r="124" spans="1:4" x14ac:dyDescent="0.2">
      <c r="A124" s="78">
        <v>5139</v>
      </c>
      <c r="B124" s="76" t="s">
        <v>513</v>
      </c>
      <c r="C124" s="80">
        <v>1524704.55</v>
      </c>
      <c r="D124" s="83">
        <f t="shared" si="0"/>
        <v>4.7946928039267644E-2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0</v>
      </c>
      <c r="D125" s="83">
        <f t="shared" si="0"/>
        <v>0</v>
      </c>
    </row>
    <row r="126" spans="1:4" x14ac:dyDescent="0.2">
      <c r="A126" s="78">
        <v>5210</v>
      </c>
      <c r="B126" s="76" t="s">
        <v>515</v>
      </c>
      <c r="C126" s="80">
        <f>SUM(C127:C128)</f>
        <v>0</v>
      </c>
      <c r="D126" s="83">
        <f t="shared" si="0"/>
        <v>0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9000000</v>
      </c>
      <c r="D158" s="83">
        <f t="shared" si="0"/>
        <v>0.28302030865809952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9000000</v>
      </c>
      <c r="D165" s="83">
        <f t="shared" si="1"/>
        <v>0.28302030865809952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9000000</v>
      </c>
      <c r="D167" s="83">
        <f t="shared" si="1"/>
        <v>0.28302030865809952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253817.59</v>
      </c>
      <c r="D183" s="83">
        <f t="shared" si="1"/>
        <v>7.9817258516283289E-3</v>
      </c>
    </row>
    <row r="184" spans="1:4" x14ac:dyDescent="0.2">
      <c r="A184" s="78">
        <v>5510</v>
      </c>
      <c r="B184" s="76" t="s">
        <v>566</v>
      </c>
      <c r="C184" s="80">
        <f>SUM(C185:C192)</f>
        <v>253817.59</v>
      </c>
      <c r="D184" s="83">
        <f t="shared" si="1"/>
        <v>7.9817258516283289E-3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219151.37</v>
      </c>
      <c r="D189" s="83">
        <f t="shared" si="1"/>
        <v>6.8915875978050418E-3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34666.22</v>
      </c>
      <c r="D191" s="83">
        <f t="shared" si="1"/>
        <v>1.0901382538232871E-3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6" orientation="landscape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54" t="s">
        <v>628</v>
      </c>
      <c r="B1" s="154"/>
      <c r="C1" s="154"/>
      <c r="D1" s="84" t="s">
        <v>288</v>
      </c>
      <c r="E1" s="85">
        <v>2018</v>
      </c>
    </row>
    <row r="2" spans="1:5" ht="18.95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95" customHeight="1" x14ac:dyDescent="0.2">
      <c r="A3" s="154" t="s">
        <v>629</v>
      </c>
      <c r="B3" s="154"/>
      <c r="C3" s="15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2469632.65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1342654.75</v>
      </c>
    </row>
    <row r="15" spans="1:5" x14ac:dyDescent="0.2">
      <c r="A15" s="90">
        <v>3220</v>
      </c>
      <c r="B15" s="86" t="s">
        <v>599</v>
      </c>
      <c r="C15" s="91">
        <v>49297417.259999998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SheetLayoutView="110" workbookViewId="0">
      <selection activeCell="B2" sqref="B2"/>
    </sheetView>
  </sheetViews>
  <sheetFormatPr baseColWidth="10" defaultColWidth="11.42578125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view="pageBreakPreview" zoomScale="60" zoomScaleNormal="100" workbookViewId="0">
      <selection sqref="A1:C1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54" t="s">
        <v>628</v>
      </c>
      <c r="B1" s="154"/>
      <c r="C1" s="154"/>
      <c r="D1" s="84" t="s">
        <v>288</v>
      </c>
      <c r="E1" s="85">
        <v>2018</v>
      </c>
    </row>
    <row r="2" spans="1:5" s="92" customFormat="1" ht="18.95" customHeight="1" x14ac:dyDescent="0.25">
      <c r="A2" s="154" t="s">
        <v>612</v>
      </c>
      <c r="B2" s="154"/>
      <c r="C2" s="154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4" t="s">
        <v>629</v>
      </c>
      <c r="B3" s="154"/>
      <c r="C3" s="154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14382201.640000001</v>
      </c>
      <c r="D10" s="91">
        <v>15097524.699999999</v>
      </c>
    </row>
    <row r="11" spans="1:5" x14ac:dyDescent="0.2">
      <c r="A11" s="90">
        <v>1114</v>
      </c>
      <c r="B11" s="86" t="s">
        <v>294</v>
      </c>
      <c r="C11" s="91">
        <v>1051808.49</v>
      </c>
      <c r="D11" s="91">
        <v>1025385.5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15434010.130000001</v>
      </c>
      <c r="D15" s="91">
        <f>SUM(D8:D14)</f>
        <v>16122910.199999999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24583644.600000001</v>
      </c>
    </row>
    <row r="21" spans="1:5" x14ac:dyDescent="0.2">
      <c r="A21" s="90">
        <v>1231</v>
      </c>
      <c r="B21" s="86" t="s">
        <v>329</v>
      </c>
      <c r="C21" s="91">
        <v>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2602148.98</v>
      </c>
    </row>
    <row r="24" spans="1:5" x14ac:dyDescent="0.2">
      <c r="A24" s="90">
        <v>1234</v>
      </c>
      <c r="B24" s="86" t="s">
        <v>332</v>
      </c>
      <c r="C24" s="91">
        <v>0</v>
      </c>
    </row>
    <row r="25" spans="1:5" x14ac:dyDescent="0.2">
      <c r="A25" s="90">
        <v>1235</v>
      </c>
      <c r="B25" s="86" t="s">
        <v>333</v>
      </c>
      <c r="C25" s="91">
        <v>21981495.620000001</v>
      </c>
    </row>
    <row r="26" spans="1:5" x14ac:dyDescent="0.2">
      <c r="A26" s="90">
        <v>1236</v>
      </c>
      <c r="B26" s="86" t="s">
        <v>334</v>
      </c>
      <c r="C26" s="91">
        <v>0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4325980.59</v>
      </c>
    </row>
    <row r="29" spans="1:5" x14ac:dyDescent="0.2">
      <c r="A29" s="90">
        <v>1241</v>
      </c>
      <c r="B29" s="86" t="s">
        <v>337</v>
      </c>
      <c r="C29" s="91">
        <v>1463037.07</v>
      </c>
    </row>
    <row r="30" spans="1:5" x14ac:dyDescent="0.2">
      <c r="A30" s="90">
        <v>1242</v>
      </c>
      <c r="B30" s="86" t="s">
        <v>338</v>
      </c>
      <c r="C30" s="91">
        <v>17474.14</v>
      </c>
    </row>
    <row r="31" spans="1:5" x14ac:dyDescent="0.2">
      <c r="A31" s="90">
        <v>1243</v>
      </c>
      <c r="B31" s="86" t="s">
        <v>339</v>
      </c>
      <c r="C31" s="91">
        <v>0</v>
      </c>
    </row>
    <row r="32" spans="1:5" x14ac:dyDescent="0.2">
      <c r="A32" s="90">
        <v>1244</v>
      </c>
      <c r="B32" s="86" t="s">
        <v>340</v>
      </c>
      <c r="C32" s="91">
        <v>1043327.91</v>
      </c>
    </row>
    <row r="33" spans="1:5" x14ac:dyDescent="0.2">
      <c r="A33" s="90">
        <v>1245</v>
      </c>
      <c r="B33" s="86" t="s">
        <v>341</v>
      </c>
      <c r="C33" s="91">
        <v>94451.72</v>
      </c>
    </row>
    <row r="34" spans="1:5" x14ac:dyDescent="0.2">
      <c r="A34" s="90">
        <v>1246</v>
      </c>
      <c r="B34" s="86" t="s">
        <v>342</v>
      </c>
      <c r="C34" s="91">
        <v>1707689.75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346662.24</v>
      </c>
    </row>
    <row r="38" spans="1:5" x14ac:dyDescent="0.2">
      <c r="A38" s="90">
        <v>1251</v>
      </c>
      <c r="B38" s="86" t="s">
        <v>347</v>
      </c>
      <c r="C38" s="91">
        <v>346662.24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0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253817.59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253817.59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219151.37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34666.22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11.42578125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EA!Área_de_impresión</vt:lpstr>
      <vt:lpstr>ESF!Área_de_impresión</vt:lpstr>
      <vt:lpstr>'Memoria (I)'!Área_de_impresión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2019-02-27T17:24:01Z</cp:lastPrinted>
  <dcterms:created xsi:type="dcterms:W3CDTF">2012-12-11T20:36:24Z</dcterms:created>
  <dcterms:modified xsi:type="dcterms:W3CDTF">2019-10-29T18:28:27Z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